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HARED\PUBREL\OCE Releases\OCE Insights &amp; Outlook\2020\2020 Forecasts\"/>
    </mc:Choice>
  </mc:AlternateContent>
  <xr:revisionPtr revIDLastSave="0" documentId="8_{8D4A886A-D4C3-410B-94EF-29525DC0611F}" xr6:coauthVersionLast="41" xr6:coauthVersionMax="41" xr10:uidLastSave="{00000000-0000-0000-0000-000000000000}"/>
  <bookViews>
    <workbookView xWindow="-110" yWindow="-110" windowWidth="19420" windowHeight="10420" xr2:uid="{ACF734D3-18C5-4814-A76D-490AE315E2BE}"/>
  </bookViews>
  <sheets>
    <sheet name="Outlook base" sheetId="1" r:id="rId1"/>
  </sheets>
  <definedNames>
    <definedName name="Print_Area_MI" localSheetId="0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" i="1" l="1"/>
  <c r="T10" i="1"/>
  <c r="T9" i="1"/>
  <c r="S10" i="1"/>
  <c r="S9" i="1"/>
  <c r="R10" i="1"/>
  <c r="R9" i="1"/>
  <c r="R8" i="1"/>
  <c r="B8" i="1"/>
  <c r="C8" i="1"/>
  <c r="D8" i="1"/>
  <c r="E8" i="1"/>
  <c r="I8" i="1"/>
  <c r="H8" i="1"/>
  <c r="G8" i="1"/>
  <c r="F8" i="1"/>
  <c r="J8" i="1"/>
  <c r="K8" i="1" l="1"/>
  <c r="L8" i="1"/>
  <c r="M8" i="1"/>
  <c r="R6" i="1" l="1"/>
  <c r="S6" i="1"/>
  <c r="U6" i="1" l="1"/>
  <c r="T6" i="1"/>
  <c r="R5" i="1"/>
  <c r="S5" i="1"/>
  <c r="T5" i="1"/>
  <c r="U10" i="1" l="1"/>
  <c r="U9" i="1"/>
  <c r="Q8" i="1"/>
  <c r="P8" i="1"/>
  <c r="O8" i="1"/>
  <c r="N8" i="1"/>
  <c r="S8" i="1"/>
  <c r="U8" i="1" l="1"/>
  <c r="T8" i="1"/>
</calcChain>
</file>

<file path=xl/sharedStrings.xml><?xml version="1.0" encoding="utf-8"?>
<sst xmlns="http://schemas.openxmlformats.org/spreadsheetml/2006/main" count="30" uniqueCount="30">
  <si>
    <t>Summary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</si>
  <si>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</si>
  <si>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</si>
  <si>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</si>
  <si>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</si>
  <si>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</si>
  <si>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</si>
  <si>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</si>
  <si>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</si>
  <si>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</si>
  <si>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</si>
  <si>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</si>
  <si>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</si>
  <si>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</si>
  <si>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</si>
  <si>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</si>
  <si>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</si>
  <si>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30-year PMMS (%) a.</t>
  </si>
  <si>
    <t>Total home sales (M) b.</t>
  </si>
  <si>
    <t>House price growth (%) c.</t>
  </si>
  <si>
    <t>Total originations ($B) d.</t>
  </si>
  <si>
    <t>Purchase originations ($B) d.</t>
  </si>
  <si>
    <t>Refinance originations ($B) d.</t>
  </si>
  <si>
    <r>
      <t>Note:</t>
    </r>
    <r>
      <rPr>
        <i/>
        <sz val="8"/>
        <color theme="1"/>
        <rFont val="Calibri"/>
        <family val="2"/>
        <scheme val="minor"/>
      </rPr>
      <t xml:space="preserve"> Quarterly and annual forecasts (or estimates) are shown in shaded areas; totals may not add due to rounding; annual forecast data are averages of quarterly values</t>
    </r>
  </si>
  <si>
    <r>
      <t xml:space="preserve">a.  </t>
    </r>
    <r>
      <rPr>
        <i/>
        <sz val="8"/>
        <color theme="1"/>
        <rFont val="Calibri"/>
        <family val="2"/>
        <scheme val="minor"/>
      </rPr>
      <t>Quarterly average of monthly interest rates (not seasonally-adjusted); reported as an annual rate.</t>
    </r>
  </si>
  <si>
    <r>
      <t xml:space="preserve">b.  </t>
    </r>
    <r>
      <rPr>
        <i/>
        <sz val="8"/>
        <color theme="1"/>
        <rFont val="Calibri"/>
        <family val="2"/>
        <scheme val="minor"/>
      </rPr>
      <t>Millions of housing units; total sales are the sum of new and existing single-family, condo/co-op home sales; quarterly averages of monthly, seasonally-adjusted levels (reported at an annual rate).</t>
    </r>
  </si>
  <si>
    <r>
      <t xml:space="preserve">c. </t>
    </r>
    <r>
      <rPr>
        <i/>
        <sz val="8"/>
        <color theme="1"/>
        <rFont val="Calibri"/>
        <family val="2"/>
        <scheme val="minor"/>
      </rPr>
      <t xml:space="preserve"> Quarterly growth rate of Freddie Mac's House Price Index;  seasonally-adjusted; annual rates for yearly data.</t>
    </r>
  </si>
  <si>
    <r>
      <t xml:space="preserve">d.  </t>
    </r>
    <r>
      <rPr>
        <i/>
        <sz val="8"/>
        <color theme="1"/>
        <rFont val="Calibri"/>
        <family val="2"/>
        <scheme val="minor"/>
      </rPr>
      <t xml:space="preserve">Billions of dollars (not seasonally-adjusted). Includes only 1st lien mortgage originations. </t>
    </r>
  </si>
  <si>
    <t xml:space="preserve">June 2020 Economic and Housing Market Outlook </t>
  </si>
  <si>
    <t>Draft Revised 6/8/2020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</si>
</sst>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General_)"/>
    <numFmt numFmtId="165" formatCode="0.0"/>
    <numFmt numFmtId="166" formatCode="&quot;$&quot;#,##0"/>
    <numFmt numFmtId="167" formatCode="#,##0.0000"/>
  </numFmts>
  <fonts count="13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6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</borders>
  <cellStyleXfs count="7">
    <xf numFmtId="0" fontId="0" fillId="0" borderId="0"/>
    <xf numFmtId="164" fontId="1" fillId="0" borderId="0"/>
    <xf numFmtId="0" fontId="10" fillId="0" borderId="0"/>
    <xf numFmtId="2" fontId="10" fillId="0" borderId="0"/>
    <xf numFmtId="49" fontId="11" fillId="0" borderId="0"/>
    <xf numFmtId="0" fontId="11" fillId="0" borderId="0"/>
    <xf numFmtId="9" fontId="12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165" fontId="6" fillId="3" borderId="0" xfId="1" applyNumberFormat="1" applyFont="1" applyFill="1" applyBorder="1" applyAlignment="1">
      <alignment horizontal="right" vertical="center"/>
    </xf>
    <xf numFmtId="165" fontId="5" fillId="2" borderId="0" xfId="0" applyNumberFormat="1" applyFont="1" applyFill="1" applyBorder="1" applyAlignment="1">
      <alignment horizontal="right" vertical="center" wrapText="1" readingOrder="1"/>
    </xf>
    <xf numFmtId="166" fontId="7" fillId="2" borderId="0" xfId="1" applyNumberFormat="1" applyFont="1" applyFill="1" applyBorder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5" fontId="7" fillId="2" borderId="0" xfId="1" applyNumberFormat="1" applyFont="1" applyFill="1" applyBorder="1" applyAlignment="1">
      <alignment horizontal="right" vertical="center"/>
    </xf>
    <xf numFmtId="166" fontId="0" fillId="0" borderId="0" xfId="0" applyNumberFormat="1"/>
    <xf numFmtId="3" fontId="0" fillId="0" borderId="0" xfId="0" applyNumberFormat="1"/>
    <xf numFmtId="167" fontId="0" fillId="0" borderId="0" xfId="0" applyNumberFormat="1"/>
    <xf numFmtId="165" fontId="6" fillId="3" borderId="1" xfId="1" applyNumberFormat="1" applyFont="1" applyFill="1" applyBorder="1" applyAlignment="1">
      <alignment horizontal="right" vertical="center"/>
    </xf>
    <xf numFmtId="166" fontId="6" fillId="3" borderId="1" xfId="1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165" fontId="5" fillId="2" borderId="6" xfId="0" applyNumberFormat="1" applyFont="1" applyFill="1" applyBorder="1" applyAlignment="1">
      <alignment horizontal="right" vertical="center" wrapText="1" readingOrder="1"/>
    </xf>
    <xf numFmtId="165" fontId="6" fillId="3" borderId="6" xfId="1" applyNumberFormat="1" applyFont="1" applyFill="1" applyBorder="1" applyAlignment="1">
      <alignment horizontal="right" vertical="center"/>
    </xf>
    <xf numFmtId="165" fontId="6" fillId="3" borderId="7" xfId="1" applyNumberFormat="1" applyFont="1" applyFill="1" applyBorder="1" applyAlignment="1">
      <alignment horizontal="right" vertical="center"/>
    </xf>
    <xf numFmtId="166" fontId="7" fillId="2" borderId="4" xfId="1" applyNumberFormat="1" applyFont="1" applyFill="1" applyBorder="1" applyAlignment="1">
      <alignment horizontal="right" vertical="center"/>
    </xf>
    <xf numFmtId="166" fontId="6" fillId="3" borderId="4" xfId="1" applyNumberFormat="1" applyFont="1" applyFill="1" applyBorder="1" applyAlignment="1">
      <alignment horizontal="right" vertical="center"/>
    </xf>
    <xf numFmtId="166" fontId="6" fillId="3" borderId="5" xfId="1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left" vertical="center" wrapText="1" readingOrder="1"/>
    </xf>
    <xf numFmtId="0" fontId="4" fillId="2" borderId="9" xfId="0" applyFont="1" applyFill="1" applyBorder="1" applyAlignment="1">
      <alignment horizontal="left" vertical="center" wrapText="1" readingOrder="1"/>
    </xf>
    <xf numFmtId="0" fontId="4" fillId="2" borderId="10" xfId="0" applyFont="1" applyFill="1" applyBorder="1" applyAlignment="1">
      <alignment horizontal="left" vertical="center" wrapText="1" readingOrder="1"/>
    </xf>
    <xf numFmtId="6" fontId="5" fillId="2" borderId="0" xfId="0" applyNumberFormat="1" applyFont="1" applyFill="1" applyBorder="1" applyAlignment="1">
      <alignment horizontal="right" vertical="center" wrapText="1" readingOrder="1"/>
    </xf>
    <xf numFmtId="6" fontId="5" fillId="2" borderId="4" xfId="0" applyNumberFormat="1" applyFont="1" applyFill="1" applyBorder="1" applyAlignment="1">
      <alignment horizontal="right" vertical="center" wrapText="1" readingOrder="1"/>
    </xf>
    <xf numFmtId="0" fontId="3" fillId="2" borderId="11" xfId="0" applyFont="1" applyFill="1" applyBorder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165" fontId="5" fillId="2" borderId="11" xfId="0" applyNumberFormat="1" applyFont="1" applyFill="1" applyBorder="1" applyAlignment="1">
      <alignment horizontal="right" vertical="center" wrapText="1" readingOrder="1"/>
    </xf>
    <xf numFmtId="165" fontId="5" fillId="2" borderId="7" xfId="0" applyNumberFormat="1" applyFont="1" applyFill="1" applyBorder="1" applyAlignment="1">
      <alignment horizontal="right" vertical="center" wrapText="1" readingOrder="1"/>
    </xf>
    <xf numFmtId="165" fontId="5" fillId="2" borderId="2" xfId="0" applyNumberFormat="1" applyFont="1" applyFill="1" applyBorder="1" applyAlignment="1">
      <alignment horizontal="right" vertical="center" wrapText="1" readingOrder="1"/>
    </xf>
    <xf numFmtId="165" fontId="5" fillId="2" borderId="1" xfId="0" applyNumberFormat="1" applyFont="1" applyFill="1" applyBorder="1" applyAlignment="1">
      <alignment horizontal="right" vertical="center" wrapText="1" readingOrder="1"/>
    </xf>
    <xf numFmtId="166" fontId="7" fillId="2" borderId="2" xfId="1" applyNumberFormat="1" applyFont="1" applyFill="1" applyBorder="1" applyAlignment="1">
      <alignment horizontal="right" vertical="center"/>
    </xf>
    <xf numFmtId="166" fontId="7" fillId="2" borderId="1" xfId="1" applyNumberFormat="1" applyFont="1" applyFill="1" applyBorder="1" applyAlignment="1">
      <alignment horizontal="right" vertical="center"/>
    </xf>
    <xf numFmtId="166" fontId="7" fillId="2" borderId="3" xfId="1" applyNumberFormat="1" applyFont="1" applyFill="1" applyBorder="1" applyAlignment="1">
      <alignment horizontal="right" vertical="center"/>
    </xf>
    <xf numFmtId="166" fontId="7" fillId="2" borderId="5" xfId="1" applyNumberFormat="1" applyFont="1" applyFill="1" applyBorder="1" applyAlignment="1">
      <alignment horizontal="right" vertical="center"/>
    </xf>
    <xf numFmtId="166" fontId="6" fillId="3" borderId="2" xfId="1" applyNumberFormat="1" applyFont="1" applyFill="1" applyBorder="1" applyAlignment="1">
      <alignment horizontal="right" vertical="center"/>
    </xf>
    <xf numFmtId="166" fontId="6" fillId="3" borderId="3" xfId="1" applyNumberFormat="1" applyFont="1" applyFill="1" applyBorder="1" applyAlignment="1">
      <alignment horizontal="right" vertical="center"/>
    </xf>
    <xf numFmtId="165" fontId="6" fillId="3" borderId="2" xfId="1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165" fontId="7" fillId="0" borderId="6" xfId="1" applyNumberFormat="1" applyFont="1" applyFill="1" applyBorder="1" applyAlignment="1">
      <alignment horizontal="right" vertical="center"/>
    </xf>
    <xf numFmtId="1" fontId="10" fillId="0" borderId="0" xfId="2" applyNumberFormat="1"/>
    <xf numFmtId="165" fontId="7" fillId="0" borderId="11" xfId="1" applyNumberFormat="1" applyFont="1" applyFill="1" applyBorder="1" applyAlignment="1">
      <alignment horizontal="right" vertical="center"/>
    </xf>
    <xf numFmtId="165" fontId="0" fillId="0" borderId="0" xfId="0" applyNumberFormat="1"/>
    <xf numFmtId="165" fontId="0" fillId="2" borderId="0" xfId="0" applyNumberFormat="1" applyFill="1"/>
    <xf numFmtId="165" fontId="6" fillId="4" borderId="6" xfId="1" applyNumberFormat="1" applyFont="1" applyFill="1" applyBorder="1" applyAlignment="1">
      <alignment horizontal="right" vertical="center"/>
    </xf>
    <xf numFmtId="165" fontId="7" fillId="0" borderId="2" xfId="1" applyNumberFormat="1" applyFont="1" applyFill="1" applyBorder="1" applyAlignment="1">
      <alignment horizontal="right" vertical="center"/>
    </xf>
    <xf numFmtId="165" fontId="6" fillId="4" borderId="11" xfId="1" applyNumberFormat="1" applyFont="1" applyFill="1" applyBorder="1" applyAlignment="1">
      <alignment horizontal="right" vertical="center"/>
    </xf>
    <xf numFmtId="9" fontId="0" fillId="2" borderId="0" xfId="6" applyFont="1" applyFill="1"/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164" fontId="2" fillId="2" borderId="0" xfId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</cellXfs>
  <cellStyles count="7">
    <cellStyle name="BuffetDate162" xfId="4" xr:uid="{E74FD74C-E03A-4A0A-95E4-213F122549FF}"/>
    <cellStyle name="BuffetValue2" xfId="3" xr:uid="{9C6721A9-4D9A-4E25-A001-C4528D87B968}"/>
    <cellStyle name="HeaderText" xfId="5" xr:uid="{F38D16FE-08DA-4EB2-A138-B5A428EF3CFB}"/>
    <cellStyle name="Normal" xfId="0" builtinId="0"/>
    <cellStyle name="Normal 2" xfId="2" xr:uid="{09AF216E-3918-41AF-BD7A-E0438971CFDB}"/>
    <cellStyle name="Normal_public" xfId="1" xr:uid="{EBD2E727-E183-495D-B551-0D1C11B1C3C4}"/>
    <cellStyle name="Percent" xfId="6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15A1-7D93-41C7-9EE0-EA48F8CB7651}">
  <sheetPr>
    <pageSetUpPr fitToPage="1"/>
  </sheetPr>
  <dimension ref="A1:AB33"/>
  <sheetViews>
    <sheetView tabSelected="1" zoomScale="80" zoomScaleNormal="80" workbookViewId="0">
      <selection activeCell="R16" sqref="R16"/>
    </sheetView>
  </sheetViews>
  <sheetFormatPr defaultRowHeight="14.5" x14ac:dyDescent="0.35"/>
  <cols>
    <col min="1" max="1" width="34.1796875" customWidth="1"/>
    <col min="2" max="17" width="8.7265625" customWidth="1"/>
    <col min="18" max="18" width="8.81640625" bestFit="1" customWidth="1"/>
  </cols>
  <sheetData>
    <row r="1" spans="1:24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" x14ac:dyDescent="0.4">
      <c r="A2" s="53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1"/>
      <c r="T2" s="1"/>
      <c r="U2" s="1"/>
      <c r="V2" s="1"/>
      <c r="W2" s="1"/>
      <c r="X2" s="1"/>
    </row>
    <row r="3" spans="1:24" ht="15" thickBot="1" x14ac:dyDescent="0.4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1"/>
      <c r="T3" s="1"/>
      <c r="U3" s="1"/>
      <c r="V3" s="1"/>
      <c r="W3" s="1"/>
      <c r="X3" s="1"/>
    </row>
    <row r="4" spans="1:24" ht="36.5" thickBot="1" x14ac:dyDescent="0.4">
      <c r="A4" s="20" t="s">
        <v>0</v>
      </c>
      <c r="B4" s="26" t="s">
        <v>1</v>
      </c>
      <c r="C4" s="12" t="s">
        <v>2</v>
      </c>
      <c r="D4" s="12" t="s">
        <v>3</v>
      </c>
      <c r="E4" s="27" t="s">
        <v>4</v>
      </c>
      <c r="F4" s="26" t="s">
        <v>5</v>
      </c>
      <c r="G4" s="12" t="s">
        <v>6</v>
      </c>
      <c r="H4" s="12" t="s">
        <v>7</v>
      </c>
      <c r="I4" s="27" t="s">
        <v>8</v>
      </c>
      <c r="J4" s="26" t="s">
        <v>9</v>
      </c>
      <c r="K4" s="12" t="s">
        <v>10</v>
      </c>
      <c r="L4" s="12" t="s">
        <v>11</v>
      </c>
      <c r="M4" s="27" t="s">
        <v>12</v>
      </c>
      <c r="N4" s="26" t="s">
        <v>13</v>
      </c>
      <c r="O4" s="12" t="s">
        <v>14</v>
      </c>
      <c r="P4" s="12" t="s">
        <v>15</v>
      </c>
      <c r="Q4" s="27" t="s">
        <v>16</v>
      </c>
      <c r="R4" s="12">
        <v>2018</v>
      </c>
      <c r="S4" s="12">
        <v>2019</v>
      </c>
      <c r="T4" s="12">
        <v>2020</v>
      </c>
      <c r="U4" s="13">
        <v>2021</v>
      </c>
      <c r="V4" s="1"/>
      <c r="W4" s="1"/>
      <c r="X4" s="1"/>
    </row>
    <row r="5" spans="1:24" ht="40" customHeight="1" x14ac:dyDescent="0.35">
      <c r="A5" s="21" t="s">
        <v>17</v>
      </c>
      <c r="B5" s="28">
        <v>4.3</v>
      </c>
      <c r="C5" s="14">
        <v>4.54</v>
      </c>
      <c r="D5" s="14">
        <v>4.57</v>
      </c>
      <c r="E5" s="29">
        <v>4.8</v>
      </c>
      <c r="F5" s="28">
        <v>4.4000000000000004</v>
      </c>
      <c r="G5" s="14">
        <v>4.01</v>
      </c>
      <c r="H5" s="14">
        <v>3.7</v>
      </c>
      <c r="I5" s="41">
        <v>3.7</v>
      </c>
      <c r="J5" s="43">
        <v>3.5</v>
      </c>
      <c r="K5" s="15">
        <v>3.4</v>
      </c>
      <c r="L5" s="15">
        <v>3.3</v>
      </c>
      <c r="M5" s="46">
        <v>3.3</v>
      </c>
      <c r="N5" s="48">
        <v>3.2</v>
      </c>
      <c r="O5" s="46">
        <v>3.2</v>
      </c>
      <c r="P5" s="15">
        <v>3.2</v>
      </c>
      <c r="Q5" s="16">
        <v>3.2</v>
      </c>
      <c r="R5" s="14">
        <f>AVERAGE(B5:E5)</f>
        <v>4.5525000000000002</v>
      </c>
      <c r="S5" s="41">
        <f>AVERAGE(F5:I5)</f>
        <v>3.9524999999999997</v>
      </c>
      <c r="T5" s="15">
        <f>AVERAGE(J5:M5)</f>
        <v>3.375</v>
      </c>
      <c r="U5" s="16">
        <f>AVERAGE(N5:Q5)</f>
        <v>3.2</v>
      </c>
      <c r="V5" s="1"/>
      <c r="W5" s="1"/>
      <c r="X5" s="1"/>
    </row>
    <row r="6" spans="1:24" ht="40" customHeight="1" x14ac:dyDescent="0.35">
      <c r="A6" s="22" t="s">
        <v>18</v>
      </c>
      <c r="B6" s="30">
        <v>6.1453329999999999</v>
      </c>
      <c r="C6" s="3">
        <v>6.0490000000000004</v>
      </c>
      <c r="D6" s="3">
        <v>5.9033329999999999</v>
      </c>
      <c r="E6" s="31">
        <v>5.6986670000000004</v>
      </c>
      <c r="F6" s="30">
        <v>5.8653329999999997</v>
      </c>
      <c r="G6" s="3">
        <v>5.9543330000000001</v>
      </c>
      <c r="H6" s="6">
        <v>6.1076670000000002</v>
      </c>
      <c r="I6" s="31">
        <v>6.1223330000000002</v>
      </c>
      <c r="J6" s="30">
        <v>6.200293039285139</v>
      </c>
      <c r="K6" s="2">
        <v>4.0999999999999996</v>
      </c>
      <c r="L6" s="2">
        <v>4.3</v>
      </c>
      <c r="M6" s="10">
        <v>4.7</v>
      </c>
      <c r="N6" s="38">
        <v>5</v>
      </c>
      <c r="O6" s="2">
        <v>5.5</v>
      </c>
      <c r="P6" s="2">
        <v>5.8</v>
      </c>
      <c r="Q6" s="10">
        <v>6</v>
      </c>
      <c r="R6" s="3">
        <f>AVERAGE(B6:E6)</f>
        <v>5.9490832500000002</v>
      </c>
      <c r="S6" s="3">
        <f>AVERAGE(F6:I6)</f>
        <v>6.0124165000000005</v>
      </c>
      <c r="T6" s="2">
        <f>AVERAGE(J6:M6)</f>
        <v>4.8250732598212842</v>
      </c>
      <c r="U6" s="10">
        <f>AVERAGE(N6:Q6)</f>
        <v>5.5750000000000002</v>
      </c>
      <c r="V6" s="1"/>
      <c r="W6" s="1"/>
      <c r="X6" s="1"/>
    </row>
    <row r="7" spans="1:24" ht="40" customHeight="1" x14ac:dyDescent="0.35">
      <c r="A7" s="22" t="s">
        <v>19</v>
      </c>
      <c r="B7" s="30">
        <v>1.9171359388791442</v>
      </c>
      <c r="C7" s="3">
        <v>1.0326380083756304</v>
      </c>
      <c r="D7" s="3">
        <v>1.1460571287313703</v>
      </c>
      <c r="E7" s="31">
        <v>0.98175885734297363</v>
      </c>
      <c r="F7" s="30">
        <v>0.83212296351247161</v>
      </c>
      <c r="G7" s="3">
        <v>0.87826561832888839</v>
      </c>
      <c r="H7" s="6">
        <v>1.0452703729177726</v>
      </c>
      <c r="I7" s="39">
        <v>1.3593178747718815</v>
      </c>
      <c r="J7" s="47">
        <v>1.9343979801395905</v>
      </c>
      <c r="K7" s="2">
        <v>0.60618546331292489</v>
      </c>
      <c r="L7" s="2">
        <v>-0.12515231366709845</v>
      </c>
      <c r="M7" s="10">
        <v>-0.12530914095626455</v>
      </c>
      <c r="N7" s="38">
        <v>-0.12516548321096499</v>
      </c>
      <c r="O7" s="2">
        <v>7.2301352035175626E-3</v>
      </c>
      <c r="P7" s="2">
        <v>0.27271704903286675</v>
      </c>
      <c r="Q7" s="10">
        <v>0.27277643147542996</v>
      </c>
      <c r="R7" s="3">
        <v>5.1721596537932069</v>
      </c>
      <c r="S7" s="40">
        <v>4.178041222349238</v>
      </c>
      <c r="T7" s="2">
        <v>2.2956163067371582</v>
      </c>
      <c r="U7" s="10">
        <v>0.42764873430418682</v>
      </c>
      <c r="V7" s="1"/>
      <c r="W7" s="1"/>
      <c r="X7" s="1"/>
    </row>
    <row r="8" spans="1:24" ht="40" customHeight="1" x14ac:dyDescent="0.35">
      <c r="A8" s="22" t="s">
        <v>20</v>
      </c>
      <c r="B8" s="32">
        <f t="shared" ref="B8:J8" si="0">B9+B10</f>
        <v>400</v>
      </c>
      <c r="C8" s="4">
        <f t="shared" si="0"/>
        <v>462</v>
      </c>
      <c r="D8" s="4">
        <f t="shared" si="0"/>
        <v>451</v>
      </c>
      <c r="E8" s="33">
        <f t="shared" si="0"/>
        <v>387</v>
      </c>
      <c r="F8" s="36">
        <f t="shared" si="0"/>
        <v>350</v>
      </c>
      <c r="G8" s="5">
        <f t="shared" si="0"/>
        <v>555</v>
      </c>
      <c r="H8" s="5">
        <f t="shared" si="0"/>
        <v>695</v>
      </c>
      <c r="I8" s="11">
        <f t="shared" si="0"/>
        <v>725</v>
      </c>
      <c r="J8" s="36">
        <f t="shared" si="0"/>
        <v>670</v>
      </c>
      <c r="K8" s="5">
        <f t="shared" ref="K8:Q8" si="1">K9+K10</f>
        <v>769.57706341607786</v>
      </c>
      <c r="L8" s="5">
        <f t="shared" si="1"/>
        <v>753.55957488345189</v>
      </c>
      <c r="M8" s="11">
        <f t="shared" si="1"/>
        <v>722.83971557056702</v>
      </c>
      <c r="N8" s="36">
        <f t="shared" si="1"/>
        <v>654.03684369279813</v>
      </c>
      <c r="O8" s="5">
        <f t="shared" si="1"/>
        <v>712.95499256568519</v>
      </c>
      <c r="P8" s="5">
        <f t="shared" si="1"/>
        <v>645.5971345991743</v>
      </c>
      <c r="Q8" s="11">
        <f t="shared" si="1"/>
        <v>511.06891085784525</v>
      </c>
      <c r="R8" s="24">
        <f>SUM(B8:E8)</f>
        <v>1700</v>
      </c>
      <c r="S8" s="5">
        <f>SUM(F8:I8)</f>
        <v>2325</v>
      </c>
      <c r="T8" s="5">
        <f>SUM(J8:M8)</f>
        <v>2915.9763538700968</v>
      </c>
      <c r="U8" s="11">
        <f>SUM(N8:Q8)</f>
        <v>2523.6578817155028</v>
      </c>
      <c r="V8" s="1"/>
      <c r="W8" s="1"/>
      <c r="X8" s="1"/>
    </row>
    <row r="9" spans="1:24" ht="40" customHeight="1" x14ac:dyDescent="0.35">
      <c r="A9" s="22" t="s">
        <v>21</v>
      </c>
      <c r="B9" s="32">
        <v>233</v>
      </c>
      <c r="C9" s="4">
        <v>331</v>
      </c>
      <c r="D9" s="4">
        <v>329</v>
      </c>
      <c r="E9" s="33">
        <v>270</v>
      </c>
      <c r="F9" s="36">
        <v>227</v>
      </c>
      <c r="G9" s="5">
        <v>356</v>
      </c>
      <c r="H9" s="5">
        <v>366</v>
      </c>
      <c r="I9" s="11">
        <v>307</v>
      </c>
      <c r="J9" s="36">
        <v>267</v>
      </c>
      <c r="K9" s="5">
        <v>262.73722151730374</v>
      </c>
      <c r="L9" s="5">
        <v>271.49171202981563</v>
      </c>
      <c r="M9" s="11">
        <v>242.71822151516434</v>
      </c>
      <c r="N9" s="36">
        <v>216.23909070620445</v>
      </c>
      <c r="O9" s="5">
        <v>353.38809734733871</v>
      </c>
      <c r="P9" s="5">
        <v>364.79722593392376</v>
      </c>
      <c r="Q9" s="11">
        <v>309.74005777595909</v>
      </c>
      <c r="R9" s="24">
        <f>SUM(B9:E9)</f>
        <v>1163</v>
      </c>
      <c r="S9" s="5">
        <f>SUM(F9:I9)</f>
        <v>1256</v>
      </c>
      <c r="T9" s="5">
        <f>SUM(J9:M9)</f>
        <v>1043.9471550622836</v>
      </c>
      <c r="U9" s="11">
        <f>SUM(N9:Q9)</f>
        <v>1244.164471763426</v>
      </c>
      <c r="V9" s="1"/>
      <c r="W9" s="1"/>
      <c r="X9" s="1"/>
    </row>
    <row r="10" spans="1:24" ht="40" customHeight="1" thickBot="1" x14ac:dyDescent="0.4">
      <c r="A10" s="23" t="s">
        <v>22</v>
      </c>
      <c r="B10" s="34">
        <v>167</v>
      </c>
      <c r="C10" s="17">
        <v>131</v>
      </c>
      <c r="D10" s="17">
        <v>122</v>
      </c>
      <c r="E10" s="35">
        <v>117</v>
      </c>
      <c r="F10" s="37">
        <v>123</v>
      </c>
      <c r="G10" s="18">
        <v>199</v>
      </c>
      <c r="H10" s="18">
        <v>329</v>
      </c>
      <c r="I10" s="19">
        <v>418</v>
      </c>
      <c r="J10" s="36">
        <v>403</v>
      </c>
      <c r="K10" s="5">
        <v>506.83984189877407</v>
      </c>
      <c r="L10" s="5">
        <v>482.06786285363631</v>
      </c>
      <c r="M10" s="11">
        <v>480.12149405540271</v>
      </c>
      <c r="N10" s="36">
        <v>437.79775298659365</v>
      </c>
      <c r="O10" s="5">
        <v>359.56689521834647</v>
      </c>
      <c r="P10" s="5">
        <v>280.7999086652506</v>
      </c>
      <c r="Q10" s="11">
        <v>201.32885308188617</v>
      </c>
      <c r="R10" s="25">
        <f>SUM(B10:E10)</f>
        <v>537</v>
      </c>
      <c r="S10" s="18">
        <f>SUM(F10:I10)</f>
        <v>1069</v>
      </c>
      <c r="T10" s="18">
        <f>SUM(J10:M10)</f>
        <v>1872.0291988078131</v>
      </c>
      <c r="U10" s="19">
        <f>SUM(N10:Q10)</f>
        <v>1279.4934099520767</v>
      </c>
      <c r="V10" s="1"/>
      <c r="W10" s="1"/>
      <c r="X10" s="1"/>
    </row>
    <row r="11" spans="1:24" x14ac:dyDescent="0.35">
      <c r="A11" s="55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7"/>
      <c r="V11" s="1"/>
      <c r="W11" s="1"/>
      <c r="X11" s="1"/>
    </row>
    <row r="12" spans="1:24" x14ac:dyDescent="0.35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60"/>
      <c r="V12" s="1"/>
      <c r="W12" s="1"/>
      <c r="X12" s="1"/>
    </row>
    <row r="13" spans="1:24" x14ac:dyDescent="0.35">
      <c r="A13" s="58" t="s">
        <v>25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60"/>
      <c r="V13" s="1"/>
      <c r="W13" s="1"/>
      <c r="X13" s="1"/>
    </row>
    <row r="14" spans="1:24" x14ac:dyDescent="0.35">
      <c r="A14" s="58" t="s">
        <v>26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60"/>
      <c r="V14" s="1"/>
      <c r="W14" s="1"/>
      <c r="X14" s="1"/>
    </row>
    <row r="15" spans="1:24" ht="15" thickBot="1" x14ac:dyDescent="0.4">
      <c r="A15" s="50" t="s">
        <v>27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2"/>
      <c r="V15" s="1"/>
      <c r="W15" s="1"/>
      <c r="X15" s="1"/>
    </row>
    <row r="16" spans="1:2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9"/>
      <c r="S16" s="49"/>
      <c r="T16" s="49"/>
      <c r="U16" s="49"/>
      <c r="V16" s="1"/>
      <c r="W16" s="1"/>
      <c r="X16" s="1"/>
    </row>
    <row r="17" spans="1:28" x14ac:dyDescent="0.35">
      <c r="A17" s="1"/>
      <c r="B17" s="1"/>
      <c r="C17" s="1"/>
      <c r="D17" s="1"/>
      <c r="W17" s="1"/>
      <c r="X17" s="1"/>
    </row>
    <row r="18" spans="1:28" x14ac:dyDescent="0.35">
      <c r="A18" s="1"/>
      <c r="B18" s="1"/>
      <c r="C18" s="1"/>
      <c r="D18" s="1"/>
      <c r="W18" s="1"/>
      <c r="X18" s="1"/>
    </row>
    <row r="19" spans="1:28" x14ac:dyDescent="0.35">
      <c r="A19" s="1"/>
      <c r="B19" s="1"/>
      <c r="C19" s="1"/>
      <c r="D19" s="1"/>
      <c r="I19" s="7"/>
      <c r="J19" s="9"/>
      <c r="K19" s="9"/>
      <c r="L19" s="9"/>
      <c r="M19" s="9"/>
      <c r="N19" s="9"/>
      <c r="O19" s="9"/>
      <c r="P19" s="9"/>
      <c r="Q19" s="9"/>
      <c r="W19" s="1"/>
      <c r="X19" s="1"/>
    </row>
    <row r="20" spans="1:28" x14ac:dyDescent="0.35">
      <c r="A20" s="1"/>
      <c r="B20" s="1"/>
      <c r="C20" s="1"/>
      <c r="D20" s="1"/>
      <c r="F20" s="8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  <c r="X20" s="45"/>
      <c r="Y20" s="44"/>
      <c r="Z20" s="44"/>
      <c r="AA20" s="44"/>
      <c r="AB20" s="44"/>
    </row>
    <row r="21" spans="1:28" x14ac:dyDescent="0.35">
      <c r="A21" s="1"/>
      <c r="B21" s="1"/>
      <c r="C21" s="1"/>
      <c r="D21" s="1"/>
      <c r="M21" s="7"/>
      <c r="Q21" s="7"/>
    </row>
    <row r="22" spans="1:28" x14ac:dyDescent="0.35">
      <c r="A22" s="1"/>
      <c r="B22" s="1"/>
      <c r="C22" s="1"/>
      <c r="D22" s="1"/>
      <c r="J22" s="7"/>
      <c r="W22" s="1"/>
      <c r="X22" s="1"/>
      <c r="AA22" s="42"/>
    </row>
    <row r="23" spans="1:28" x14ac:dyDescent="0.35">
      <c r="A23" s="1"/>
      <c r="B23" s="1"/>
      <c r="C23" s="1"/>
      <c r="D23" s="1"/>
      <c r="W23" s="1"/>
      <c r="X23" s="1"/>
      <c r="AA23" s="42"/>
    </row>
    <row r="24" spans="1:28" x14ac:dyDescent="0.35">
      <c r="A24" s="1"/>
      <c r="B24" s="1"/>
      <c r="C24" s="1"/>
      <c r="D24" s="1"/>
      <c r="W24" s="1"/>
      <c r="X24" s="1"/>
      <c r="AA24" s="42"/>
    </row>
    <row r="25" spans="1:28" x14ac:dyDescent="0.35">
      <c r="A25" s="1"/>
      <c r="B25" s="1"/>
      <c r="C25" s="1"/>
      <c r="D25" s="1"/>
      <c r="J25" s="7"/>
      <c r="K25" s="7"/>
      <c r="L25" s="7"/>
      <c r="M25" s="7"/>
      <c r="N25" s="7"/>
      <c r="O25" s="7"/>
      <c r="P25" s="7"/>
      <c r="Q25" s="7"/>
      <c r="W25" s="1"/>
      <c r="X25" s="1"/>
      <c r="AA25" s="42"/>
    </row>
    <row r="26" spans="1:28" x14ac:dyDescent="0.35">
      <c r="AA26" s="42"/>
    </row>
    <row r="27" spans="1:28" x14ac:dyDescent="0.35">
      <c r="AA27" s="42"/>
    </row>
    <row r="28" spans="1:28" x14ac:dyDescent="0.35">
      <c r="AA28" s="42"/>
    </row>
    <row r="29" spans="1:28" x14ac:dyDescent="0.35">
      <c r="AA29" s="42"/>
    </row>
    <row r="30" spans="1:28" x14ac:dyDescent="0.35">
      <c r="AA30" s="42"/>
    </row>
    <row r="31" spans="1:28" x14ac:dyDescent="0.35">
      <c r="AA31" s="42"/>
    </row>
    <row r="32" spans="1:28" x14ac:dyDescent="0.35">
      <c r="AA32" s="42"/>
    </row>
    <row r="33" spans="27:27" x14ac:dyDescent="0.35">
      <c r="AA33" s="42"/>
    </row>
  </sheetData>
  <mergeCells count="6">
    <mergeCell ref="A15:U15"/>
    <mergeCell ref="A2:R2"/>
    <mergeCell ref="A11:U11"/>
    <mergeCell ref="A12:U12"/>
    <mergeCell ref="A13:U13"/>
    <mergeCell ref="A14:U14"/>
  </mergeCells>
  <pageMargins left="0.7" right="0.7" top="0.75" bottom="0.75" header="0.3" footer="0.3"/>
  <pageSetup scale="51" orientation="landscape" r:id="rId1"/>
  <ignoredErrors>
    <ignoredError sqref="R5:U5 R6:U6 U9 U10 R9:R10 S9:T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Outlook base</vt:lpstr>
    </vt:vector>
  </TitlesOfParts>
  <Company>Freddie 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Round, James Kemper</dc:creator>
  <cp:lastModifiedBy>Waugaman, Angela C</cp:lastModifiedBy>
  <cp:lastPrinted>2019-11-18T15:43:34Z</cp:lastPrinted>
  <dcterms:created xsi:type="dcterms:W3CDTF">2019-11-08T15:49:20Z</dcterms:created>
  <dcterms:modified xsi:type="dcterms:W3CDTF">2020-06-15T17:23:15Z</dcterms:modified>
</cp:coreProperties>
</file>